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16785" yWindow="465" windowWidth="21600" windowHeight="21060"/>
  </bookViews>
  <sheets>
    <sheet name="Cuadro 5" sheetId="1" r:id="rId1"/>
  </sheets>
  <definedNames>
    <definedName name="_xlnm.Print_Area" localSheetId="0">'Cuadro 5'!$A$1:$G$77</definedName>
    <definedName name="_xlnm.Print_Titles" localSheetId="0">'Cuadro 5'!$8:$11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C62" i="1"/>
  <c r="D62" i="1"/>
  <c r="E62" i="1"/>
  <c r="F62" i="1"/>
  <c r="G62" i="1"/>
  <c r="G58" i="1" s="1"/>
  <c r="C59" i="1"/>
  <c r="D59" i="1"/>
  <c r="E59" i="1"/>
  <c r="F59" i="1"/>
  <c r="G59" i="1"/>
  <c r="C48" i="1"/>
  <c r="D48" i="1"/>
  <c r="E48" i="1"/>
  <c r="F48" i="1"/>
  <c r="G48" i="1"/>
  <c r="C34" i="1"/>
  <c r="D34" i="1"/>
  <c r="E34" i="1"/>
  <c r="F34" i="1"/>
  <c r="G34" i="1"/>
  <c r="C30" i="1"/>
  <c r="D30" i="1"/>
  <c r="E30" i="1"/>
  <c r="F30" i="1"/>
  <c r="G30" i="1"/>
  <c r="C25" i="1"/>
  <c r="D25" i="1"/>
  <c r="E25" i="1"/>
  <c r="F25" i="1"/>
  <c r="G25" i="1"/>
  <c r="C14" i="1"/>
  <c r="D14" i="1"/>
  <c r="D13" i="1" s="1"/>
  <c r="E14" i="1"/>
  <c r="F14" i="1"/>
  <c r="G14" i="1"/>
  <c r="G13" i="1" s="1"/>
  <c r="B66" i="1"/>
  <c r="B62" i="1"/>
  <c r="B58" i="1" s="1"/>
  <c r="B59" i="1"/>
  <c r="B48" i="1"/>
  <c r="B34" i="1"/>
  <c r="B30" i="1"/>
  <c r="B29" i="1"/>
  <c r="B25" i="1"/>
  <c r="B14" i="1"/>
  <c r="B13" i="1" l="1"/>
  <c r="B12" i="1" s="1"/>
  <c r="C58" i="1"/>
  <c r="D29" i="1"/>
  <c r="E13" i="1"/>
  <c r="C13" i="1"/>
  <c r="D58" i="1"/>
  <c r="D12" i="1" s="1"/>
  <c r="E29" i="1"/>
  <c r="E58" i="1"/>
  <c r="E12" i="1" s="1"/>
  <c r="G29" i="1"/>
  <c r="G12" i="1" s="1"/>
  <c r="C29" i="1"/>
  <c r="F58" i="1"/>
  <c r="F29" i="1"/>
  <c r="F13" i="1"/>
  <c r="C12" i="1" l="1"/>
  <c r="F12" i="1"/>
</calcChain>
</file>

<file path=xl/sharedStrings.xml><?xml version="1.0" encoding="utf-8"?>
<sst xmlns="http://schemas.openxmlformats.org/spreadsheetml/2006/main" count="75" uniqueCount="75">
  <si>
    <t>República de Panamá</t>
  </si>
  <si>
    <t>CONTRALORÍA GENERAL DE LA REPÚBLICA</t>
  </si>
  <si>
    <t>Instituto Nacional de Estadística y Censo</t>
  </si>
  <si>
    <t>(P) Cifras preliminares.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</si>
  <si>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</si>
  <si>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</si>
  <si>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</si>
  <si>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</si>
  <si>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</si>
  <si>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</si>
  <si>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</si>
  <si>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</si>
  <si>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</si>
  <si>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</si>
  <si>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</si>
  <si>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</si>
  <si>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</si>
  <si>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</si>
  <si>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</si>
  <si>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</si>
  <si>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</si>
  <si>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</si>
  <si>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</si>
  <si>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</si>
  <si>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</si>
  <si>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</si>
  <si>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</si>
  <si>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</si>
  <si>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</si>
  <si>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</si>
  <si>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</si>
  <si>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</si>
  <si>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</si>
  <si>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</si>
  <si>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</si>
  <si>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</si>
  <si>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</si>
  <si>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</si>
  <si>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</si>
  <si>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</si>
  <si>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</si>
  <si>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</si>
  <si>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</si>
  <si>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</si>
  <si>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</si>
  <si>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</si>
  <si>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</si>
  <si>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</si>
  <si>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</si>
  <si>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</si>
  <si>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</si>
  <si>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</si>
  <si>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</si>
  <si>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</si>
  <si>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</si>
  <si>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</si>
  <si>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</si>
  <si>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</si>
  <si>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</si>
  <si>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</si>
  <si>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</si>
  <si>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Cuadro 5.  FLUJO DE INVERSIÓN EXTRANJERA DIRECTA (IED) EN LA REPÚBLICA,</t>
  </si>
  <si>
    <t>Flujo de IED</t>
  </si>
  <si>
    <t>2021 (P)</t>
  </si>
  <si>
    <t>(En miles de balboas)</t>
  </si>
  <si>
    <t>NOTA: La diferencia que se observa entre el total y los parciales se debe al redondeo del computador.</t>
  </si>
  <si>
    <t>Uruguay</t>
  </si>
  <si>
    <t>Otros países (1): Andorra, Liechtenstein, Turquía y Ucrania</t>
  </si>
  <si>
    <t xml:space="preserve">Otros países (1): Angola, Australia, Islas del Pacífico y República de Sudáfrica </t>
  </si>
  <si>
    <t>2022 (P)</t>
  </si>
  <si>
    <t>SEGÚN PAÍS DE ORIGEN: AÑOS 2017-22</t>
  </si>
  <si>
    <t>Otros países (1): Austria, Chipre, Finlandia, Grecia, Hungría, Irlanda, Luxemburgo, Polonia y Portugal</t>
  </si>
  <si>
    <t>(1)  En este renglón, por confidencialidad estadística, se incluyen los países que registran hasta dos empresas de inversión directa.</t>
  </si>
  <si>
    <t>Asia (Continuación):</t>
  </si>
  <si>
    <t>Otros países (1): Aruba, Antigua y Barbuda, Belice, Bermudas, Haití, Islas Caimán, Curazao, Indias Occidentales Británicas, Islas de Sotavento, Islas de Barlovento, 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</si>
</sst>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1" fillId="0" borderId="2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center"/>
    </xf>
    <xf numFmtId="3" fontId="4" fillId="0" borderId="10" xfId="0" applyNumberFormat="1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3" fontId="3" fillId="0" borderId="10" xfId="0" quotePrefix="1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3" fontId="3" fillId="0" borderId="12" xfId="0" applyNumberFormat="1" applyFont="1" applyFill="1" applyBorder="1"/>
    <xf numFmtId="3" fontId="3" fillId="0" borderId="12" xfId="0" quotePrefix="1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3" fontId="4" fillId="0" borderId="12" xfId="0" applyNumberFormat="1" applyFont="1" applyBorder="1"/>
    <xf numFmtId="3" fontId="3" fillId="0" borderId="12" xfId="0" applyNumberFormat="1" applyFont="1" applyBorder="1"/>
    <xf numFmtId="0" fontId="1" fillId="0" borderId="0" xfId="0" applyFont="1" applyFill="1"/>
    <xf numFmtId="164" fontId="1" fillId="0" borderId="2" xfId="0" applyNumberFormat="1" applyFont="1" applyBorder="1"/>
    <xf numFmtId="0" fontId="1" fillId="0" borderId="0" xfId="0" applyFont="1" applyBorder="1"/>
    <xf numFmtId="3" fontId="3" fillId="0" borderId="0" xfId="0" applyNumberFormat="1" applyFont="1" applyFill="1" applyBorder="1"/>
    <xf numFmtId="3" fontId="3" fillId="0" borderId="11" xfId="0" applyNumberFormat="1" applyFont="1" applyFill="1" applyBorder="1"/>
    <xf numFmtId="3" fontId="3" fillId="0" borderId="5" xfId="0" applyNumberFormat="1" applyFont="1" applyFill="1" applyBorder="1"/>
    <xf numFmtId="3" fontId="1" fillId="0" borderId="11" xfId="0" applyNumberFormat="1" applyFont="1" applyFill="1" applyBorder="1"/>
    <xf numFmtId="3" fontId="4" fillId="0" borderId="12" xfId="0" applyNumberFormat="1" applyFont="1" applyFill="1" applyBorder="1"/>
    <xf numFmtId="0" fontId="1" fillId="0" borderId="4" xfId="0" applyFont="1" applyBorder="1" applyAlignment="1">
      <alignment horizontal="left" wrapText="1"/>
    </xf>
    <xf numFmtId="3" fontId="1" fillId="0" borderId="10" xfId="0" applyNumberFormat="1" applyFont="1" applyFill="1" applyBorder="1"/>
    <xf numFmtId="0" fontId="1" fillId="0" borderId="7" xfId="0" applyFont="1" applyBorder="1" applyAlignment="1"/>
    <xf numFmtId="0" fontId="3" fillId="0" borderId="0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G1"/>
    </sheetView>
  </sheetViews>
  <sheetFormatPr baseColWidth="10" defaultColWidth="10.85546875" defaultRowHeight="12.75" x14ac:dyDescent="0.2"/>
  <cols>
    <col min="1" max="1" width="54.85546875" style="1" customWidth="1"/>
    <col min="2" max="7" width="12.7109375" style="1" customWidth="1"/>
    <col min="8" max="16384" width="10.85546875" style="1"/>
  </cols>
  <sheetData>
    <row r="1" spans="1:7" ht="12.75" customHeight="1" x14ac:dyDescent="0.2">
      <c r="A1" s="39" t="s">
        <v>0</v>
      </c>
      <c r="B1" s="39"/>
      <c r="C1" s="39"/>
      <c r="D1" s="39"/>
      <c r="E1" s="39"/>
      <c r="F1" s="39"/>
      <c r="G1" s="39"/>
    </row>
    <row r="2" spans="1:7" ht="12.75" customHeight="1" x14ac:dyDescent="0.2">
      <c r="A2" s="40" t="s">
        <v>1</v>
      </c>
      <c r="B2" s="40"/>
      <c r="C2" s="40"/>
      <c r="D2" s="40"/>
      <c r="E2" s="40"/>
      <c r="F2" s="40"/>
      <c r="G2" s="40"/>
    </row>
    <row r="3" spans="1:7" ht="12.75" customHeight="1" x14ac:dyDescent="0.2">
      <c r="A3" s="39" t="s">
        <v>2</v>
      </c>
      <c r="B3" s="39"/>
      <c r="C3" s="39"/>
      <c r="D3" s="39"/>
      <c r="E3" s="39"/>
      <c r="F3" s="39"/>
      <c r="G3" s="39"/>
    </row>
    <row r="4" spans="1:7" ht="6" customHeight="1" x14ac:dyDescent="0.2"/>
    <row r="5" spans="1:7" ht="12.75" customHeight="1" x14ac:dyDescent="0.2">
      <c r="A5" s="40" t="s">
        <v>61</v>
      </c>
      <c r="B5" s="40"/>
      <c r="C5" s="40"/>
      <c r="D5" s="40"/>
      <c r="E5" s="40"/>
      <c r="F5" s="40"/>
      <c r="G5" s="40"/>
    </row>
    <row r="6" spans="1:7" ht="12.75" customHeight="1" x14ac:dyDescent="0.2">
      <c r="A6" s="40" t="s">
        <v>70</v>
      </c>
      <c r="B6" s="40"/>
      <c r="C6" s="40"/>
      <c r="D6" s="40"/>
      <c r="E6" s="40"/>
      <c r="F6" s="40"/>
      <c r="G6" s="40"/>
    </row>
    <row r="7" spans="1:7" ht="6" customHeight="1" x14ac:dyDescent="0.2"/>
    <row r="8" spans="1:7" ht="14.1" customHeight="1" x14ac:dyDescent="0.2">
      <c r="A8" s="2"/>
      <c r="B8" s="35" t="s">
        <v>62</v>
      </c>
      <c r="C8" s="36"/>
      <c r="D8" s="36"/>
      <c r="E8" s="36"/>
      <c r="F8" s="36"/>
      <c r="G8" s="36"/>
    </row>
    <row r="9" spans="1:7" ht="14.1" customHeight="1" x14ac:dyDescent="0.2">
      <c r="A9" s="3" t="s">
        <v>4</v>
      </c>
      <c r="B9" s="37" t="s">
        <v>64</v>
      </c>
      <c r="C9" s="38"/>
      <c r="D9" s="38"/>
      <c r="E9" s="38"/>
      <c r="F9" s="38"/>
      <c r="G9" s="38"/>
    </row>
    <row r="10" spans="1:7" ht="14.1" customHeight="1" x14ac:dyDescent="0.2">
      <c r="A10" s="4"/>
      <c r="B10" s="19">
        <v>2017</v>
      </c>
      <c r="C10" s="19">
        <v>2018</v>
      </c>
      <c r="D10" s="8">
        <v>2019</v>
      </c>
      <c r="E10" s="8" t="s">
        <v>60</v>
      </c>
      <c r="F10" s="8" t="s">
        <v>63</v>
      </c>
      <c r="G10" s="8" t="s">
        <v>69</v>
      </c>
    </row>
    <row r="11" spans="1:7" ht="6" customHeight="1" x14ac:dyDescent="0.2">
      <c r="A11" s="5"/>
      <c r="B11" s="20"/>
      <c r="C11" s="20"/>
      <c r="D11" s="6"/>
      <c r="E11" s="6"/>
      <c r="F11" s="7"/>
      <c r="G11" s="24"/>
    </row>
    <row r="12" spans="1:7" ht="18.95" customHeight="1" x14ac:dyDescent="0.2">
      <c r="A12" s="10" t="s">
        <v>5</v>
      </c>
      <c r="B12" s="21">
        <f t="shared" ref="B12:G12" si="0">B13+B29+B58+B72</f>
        <v>4281839.3108266992</v>
      </c>
      <c r="C12" s="21">
        <f t="shared" si="0"/>
        <v>4750503.4764393596</v>
      </c>
      <c r="D12" s="21">
        <f t="shared" si="0"/>
        <v>3895237.2538824254</v>
      </c>
      <c r="E12" s="21">
        <f t="shared" si="0"/>
        <v>172114.47860324755</v>
      </c>
      <c r="F12" s="21">
        <f t="shared" si="0"/>
        <v>1646286.3670488168</v>
      </c>
      <c r="G12" s="21">
        <f t="shared" si="0"/>
        <v>2906186.7588235564</v>
      </c>
    </row>
    <row r="13" spans="1:7" ht="18" customHeight="1" x14ac:dyDescent="0.2">
      <c r="A13" s="12" t="s">
        <v>6</v>
      </c>
      <c r="B13" s="21">
        <f>B14+B25</f>
        <v>701168.95100254635</v>
      </c>
      <c r="C13" s="21">
        <f t="shared" ref="C13:G13" si="1">C14+C25</f>
        <v>840055.30224925024</v>
      </c>
      <c r="D13" s="21">
        <f t="shared" si="1"/>
        <v>500519.71185734903</v>
      </c>
      <c r="E13" s="21">
        <f t="shared" si="1"/>
        <v>16059.424341712845</v>
      </c>
      <c r="F13" s="21">
        <f t="shared" si="1"/>
        <v>629843.90880359453</v>
      </c>
      <c r="G13" s="21">
        <f t="shared" si="1"/>
        <v>477041.25824204588</v>
      </c>
    </row>
    <row r="14" spans="1:7" ht="17.100000000000001" customHeight="1" x14ac:dyDescent="0.2">
      <c r="A14" s="13" t="s">
        <v>7</v>
      </c>
      <c r="B14" s="22">
        <f>SUM(B15:B24)</f>
        <v>169463.36054247635</v>
      </c>
      <c r="C14" s="22">
        <f t="shared" ref="C14:G14" si="2">SUM(C15:C24)</f>
        <v>822641.55988556705</v>
      </c>
      <c r="D14" s="22">
        <f t="shared" si="2"/>
        <v>502485.85537616553</v>
      </c>
      <c r="E14" s="22">
        <f t="shared" si="2"/>
        <v>240929.12945701339</v>
      </c>
      <c r="F14" s="22">
        <f t="shared" si="2"/>
        <v>195097.6044908227</v>
      </c>
      <c r="G14" s="22">
        <f t="shared" si="2"/>
        <v>175218.53317060319</v>
      </c>
    </row>
    <row r="15" spans="1:7" ht="16.350000000000001" customHeight="1" x14ac:dyDescent="0.2">
      <c r="A15" s="9" t="s">
        <v>8</v>
      </c>
      <c r="B15" s="22">
        <v>42817.427182741005</v>
      </c>
      <c r="C15" s="22">
        <v>-6860.2953765109824</v>
      </c>
      <c r="D15" s="15">
        <v>95928.594564255909</v>
      </c>
      <c r="E15" s="15">
        <v>-84647.294271051171</v>
      </c>
      <c r="F15" s="18">
        <v>134633.45624615878</v>
      </c>
      <c r="G15" s="22">
        <v>-21359.703214070978</v>
      </c>
    </row>
    <row r="16" spans="1:7" ht="16.350000000000001" customHeight="1" x14ac:dyDescent="0.2">
      <c r="A16" s="9" t="s">
        <v>9</v>
      </c>
      <c r="B16" s="15">
        <v>1115.8021607999899</v>
      </c>
      <c r="C16" s="15">
        <v>15125.563047989748</v>
      </c>
      <c r="D16" s="14">
        <v>-2012.5827395475426</v>
      </c>
      <c r="E16" s="14">
        <v>1348.9599161731469</v>
      </c>
      <c r="F16" s="17">
        <v>30730.485483075096</v>
      </c>
      <c r="G16" s="18">
        <v>9509.3237834756746</v>
      </c>
    </row>
    <row r="17" spans="1:7" ht="16.350000000000001" customHeight="1" x14ac:dyDescent="0.2">
      <c r="A17" s="9" t="s">
        <v>10</v>
      </c>
      <c r="B17" s="14">
        <v>-965.24126297408714</v>
      </c>
      <c r="C17" s="14">
        <v>15713.847822783613</v>
      </c>
      <c r="D17" s="14">
        <v>-9049.4887074895687</v>
      </c>
      <c r="E17" s="14">
        <v>4847.0621831211511</v>
      </c>
      <c r="F17" s="17">
        <v>464.01957601728225</v>
      </c>
      <c r="G17" s="17">
        <v>-2748.644535878022</v>
      </c>
    </row>
    <row r="18" spans="1:7" ht="16.350000000000001" customHeight="1" x14ac:dyDescent="0.2">
      <c r="A18" s="9" t="s">
        <v>11</v>
      </c>
      <c r="B18" s="14">
        <v>220053.86831265781</v>
      </c>
      <c r="C18" s="14">
        <v>-122193.48888175504</v>
      </c>
      <c r="D18" s="14">
        <v>-15873.005525834622</v>
      </c>
      <c r="E18" s="14">
        <v>-56572.01879908517</v>
      </c>
      <c r="F18" s="17">
        <v>55639.339627039095</v>
      </c>
      <c r="G18" s="17">
        <v>61843.642241671179</v>
      </c>
    </row>
    <row r="19" spans="1:7" ht="16.350000000000001" customHeight="1" x14ac:dyDescent="0.2">
      <c r="A19" s="9" t="s">
        <v>12</v>
      </c>
      <c r="B19" s="14">
        <v>9481.5575435975334</v>
      </c>
      <c r="C19" s="14">
        <v>-1992.7779291127326</v>
      </c>
      <c r="D19" s="14">
        <v>3691.0820923352212</v>
      </c>
      <c r="E19" s="14">
        <v>-11519.881210145766</v>
      </c>
      <c r="F19" s="17">
        <v>6184.3331739199184</v>
      </c>
      <c r="G19" s="17">
        <v>258.65801456870895</v>
      </c>
    </row>
    <row r="20" spans="1:7" ht="16.350000000000001" customHeight="1" x14ac:dyDescent="0.2">
      <c r="A20" s="9" t="s">
        <v>13</v>
      </c>
      <c r="B20" s="14">
        <v>52910.255760012311</v>
      </c>
      <c r="C20" s="14">
        <v>118201.16779810136</v>
      </c>
      <c r="D20" s="14">
        <v>67534.413762318698</v>
      </c>
      <c r="E20" s="14">
        <v>26269.74350131048</v>
      </c>
      <c r="F20" s="17">
        <v>44572.163860125343</v>
      </c>
      <c r="G20" s="17">
        <v>41672.308852677343</v>
      </c>
    </row>
    <row r="21" spans="1:7" ht="16.350000000000001" customHeight="1" x14ac:dyDescent="0.2">
      <c r="A21" s="9" t="s">
        <v>14</v>
      </c>
      <c r="B21" s="14">
        <v>12871.148920701802</v>
      </c>
      <c r="C21" s="14">
        <v>474487.6133354734</v>
      </c>
      <c r="D21" s="14">
        <v>181524.65085229822</v>
      </c>
      <c r="E21" s="14">
        <v>95342.94026104972</v>
      </c>
      <c r="F21" s="17">
        <v>-49224.742907567517</v>
      </c>
      <c r="G21" s="17">
        <v>-21279.063808215127</v>
      </c>
    </row>
    <row r="22" spans="1:7" ht="16.350000000000001" customHeight="1" x14ac:dyDescent="0.2">
      <c r="A22" s="9" t="s">
        <v>15</v>
      </c>
      <c r="B22" s="14">
        <v>-188573.41594258067</v>
      </c>
      <c r="C22" s="14">
        <v>243889.54352746374</v>
      </c>
      <c r="D22" s="14">
        <v>175014.43790388491</v>
      </c>
      <c r="E22" s="14">
        <v>261205.97100845986</v>
      </c>
      <c r="F22" s="17">
        <v>-50220.424192145991</v>
      </c>
      <c r="G22" s="17">
        <v>87626.496251994467</v>
      </c>
    </row>
    <row r="23" spans="1:7" ht="16.350000000000001" customHeight="1" x14ac:dyDescent="0.2">
      <c r="A23" s="9" t="s">
        <v>16</v>
      </c>
      <c r="B23" s="14">
        <v>3664.4733474943905</v>
      </c>
      <c r="C23" s="14">
        <v>-10585.2508267721</v>
      </c>
      <c r="D23" s="14">
        <v>5788.6985339953017</v>
      </c>
      <c r="E23" s="14">
        <v>-6768.0796678192164</v>
      </c>
      <c r="F23" s="17">
        <v>-8547.6304603979352</v>
      </c>
      <c r="G23" s="17">
        <v>1626.4113696299275</v>
      </c>
    </row>
    <row r="24" spans="1:7" ht="27.75" customHeight="1" x14ac:dyDescent="0.2">
      <c r="A24" s="16" t="s">
        <v>71</v>
      </c>
      <c r="B24" s="14">
        <v>16087.484520026257</v>
      </c>
      <c r="C24" s="14">
        <v>96855.637367906005</v>
      </c>
      <c r="D24" s="14">
        <v>-60.945360051025716</v>
      </c>
      <c r="E24" s="14">
        <v>11421.726535000409</v>
      </c>
      <c r="F24" s="17">
        <v>30866.604084598664</v>
      </c>
      <c r="G24" s="17">
        <v>18069.104214750001</v>
      </c>
    </row>
    <row r="25" spans="1:7" ht="17.100000000000001" customHeight="1" x14ac:dyDescent="0.2">
      <c r="A25" s="13" t="s">
        <v>17</v>
      </c>
      <c r="B25" s="14">
        <f>SUM(B26:B28)</f>
        <v>531705.59046006994</v>
      </c>
      <c r="C25" s="14">
        <f t="shared" ref="C25:G25" si="3">SUM(C26:C28)</f>
        <v>17413.742363683181</v>
      </c>
      <c r="D25" s="14">
        <f t="shared" si="3"/>
        <v>-1966.1435188165233</v>
      </c>
      <c r="E25" s="14">
        <f t="shared" si="3"/>
        <v>-224869.70511530055</v>
      </c>
      <c r="F25" s="14">
        <f t="shared" si="3"/>
        <v>434746.30431277183</v>
      </c>
      <c r="G25" s="17">
        <f t="shared" si="3"/>
        <v>301822.72507144266</v>
      </c>
    </row>
    <row r="26" spans="1:7" ht="16.350000000000001" customHeight="1" x14ac:dyDescent="0.2">
      <c r="A26" s="9" t="s">
        <v>18</v>
      </c>
      <c r="B26" s="14">
        <v>44.151944200000024</v>
      </c>
      <c r="C26" s="14">
        <v>-641.9654682753428</v>
      </c>
      <c r="D26" s="14">
        <v>-103.88126130977783</v>
      </c>
      <c r="E26" s="14">
        <v>1689.5304494903353</v>
      </c>
      <c r="F26" s="17">
        <v>1623.3771504391093</v>
      </c>
      <c r="G26" s="17">
        <v>196.30506906237923</v>
      </c>
    </row>
    <row r="27" spans="1:7" ht="16.350000000000001" customHeight="1" x14ac:dyDescent="0.2">
      <c r="A27" s="9" t="s">
        <v>19</v>
      </c>
      <c r="B27" s="14">
        <v>546453.64469839388</v>
      </c>
      <c r="C27" s="14">
        <v>1322.1706023790575</v>
      </c>
      <c r="D27" s="14">
        <v>-25998.887065871339</v>
      </c>
      <c r="E27" s="14">
        <v>-152513.50039830193</v>
      </c>
      <c r="F27" s="17">
        <v>438671.69811972673</v>
      </c>
      <c r="G27" s="17">
        <v>309563.64176032797</v>
      </c>
    </row>
    <row r="28" spans="1:7" ht="16.350000000000001" customHeight="1" x14ac:dyDescent="0.2">
      <c r="A28" s="9" t="s">
        <v>67</v>
      </c>
      <c r="B28" s="14">
        <v>-14792.206182524013</v>
      </c>
      <c r="C28" s="14">
        <v>16733.537229579466</v>
      </c>
      <c r="D28" s="14">
        <v>24136.624808364591</v>
      </c>
      <c r="E28" s="14">
        <v>-74045.735166488957</v>
      </c>
      <c r="F28" s="17">
        <v>-5548.7709573940256</v>
      </c>
      <c r="G28" s="17">
        <v>-7937.2217579476919</v>
      </c>
    </row>
    <row r="29" spans="1:7" ht="18" customHeight="1" x14ac:dyDescent="0.2">
      <c r="A29" s="12" t="s">
        <v>20</v>
      </c>
      <c r="B29" s="11">
        <f>B30+B34+B48</f>
        <v>3036534.9927110742</v>
      </c>
      <c r="C29" s="11">
        <f t="shared" ref="C29:G29" si="4">C30+C34+C48</f>
        <v>3438498.9426602349</v>
      </c>
      <c r="D29" s="11">
        <f t="shared" si="4"/>
        <v>3637316.7611930217</v>
      </c>
      <c r="E29" s="11">
        <f t="shared" si="4"/>
        <v>266220.7177927561</v>
      </c>
      <c r="F29" s="11">
        <f t="shared" si="4"/>
        <v>987326.92435993999</v>
      </c>
      <c r="G29" s="30">
        <f t="shared" si="4"/>
        <v>2147702.4852999803</v>
      </c>
    </row>
    <row r="30" spans="1:7" ht="17.100000000000001" customHeight="1" x14ac:dyDescent="0.2">
      <c r="A30" s="13" t="s">
        <v>21</v>
      </c>
      <c r="B30" s="17">
        <f>SUM(B31:B33)</f>
        <v>2322329.4928633999</v>
      </c>
      <c r="C30" s="17">
        <f t="shared" ref="C30:G30" si="5">SUM(C31:C33)</f>
        <v>2416122.5517499917</v>
      </c>
      <c r="D30" s="17">
        <f t="shared" si="5"/>
        <v>2083937.4717300562</v>
      </c>
      <c r="E30" s="17">
        <f t="shared" si="5"/>
        <v>1949487.8858668779</v>
      </c>
      <c r="F30" s="17">
        <f t="shared" si="5"/>
        <v>23318.435116877503</v>
      </c>
      <c r="G30" s="17">
        <f t="shared" si="5"/>
        <v>633753.1605430335</v>
      </c>
    </row>
    <row r="31" spans="1:7" ht="16.350000000000001" customHeight="1" x14ac:dyDescent="0.2">
      <c r="A31" s="9" t="s">
        <v>22</v>
      </c>
      <c r="B31" s="17">
        <v>2141547.2709829309</v>
      </c>
      <c r="C31" s="17">
        <v>1543737.6938317958</v>
      </c>
      <c r="D31" s="14">
        <v>1428001.1237206946</v>
      </c>
      <c r="E31" s="14">
        <v>1552687.4498872214</v>
      </c>
      <c r="F31" s="17">
        <v>-47273.649655109723</v>
      </c>
      <c r="G31" s="17">
        <v>67245.979628573274</v>
      </c>
    </row>
    <row r="32" spans="1:7" ht="16.350000000000001" customHeight="1" x14ac:dyDescent="0.2">
      <c r="A32" s="9" t="s">
        <v>23</v>
      </c>
      <c r="B32" s="14">
        <v>-25058.908618168629</v>
      </c>
      <c r="C32" s="14">
        <v>892403.56298352568</v>
      </c>
      <c r="D32" s="14">
        <v>692682.15063409065</v>
      </c>
      <c r="E32" s="14">
        <v>573921.36404641112</v>
      </c>
      <c r="F32" s="17">
        <v>-48605.997183291664</v>
      </c>
      <c r="G32" s="17">
        <v>486088.37624775263</v>
      </c>
    </row>
    <row r="33" spans="1:7" ht="16.350000000000001" customHeight="1" x14ac:dyDescent="0.2">
      <c r="A33" s="9" t="s">
        <v>24</v>
      </c>
      <c r="B33" s="14">
        <v>205841.13049863753</v>
      </c>
      <c r="C33" s="14">
        <v>-20018.705065329941</v>
      </c>
      <c r="D33" s="14">
        <v>-36745.80262472888</v>
      </c>
      <c r="E33" s="14">
        <v>-177120.92806675445</v>
      </c>
      <c r="F33" s="17">
        <v>119198.08195527889</v>
      </c>
      <c r="G33" s="17">
        <v>80418.804666707685</v>
      </c>
    </row>
    <row r="34" spans="1:7" ht="17.100000000000001" customHeight="1" x14ac:dyDescent="0.2">
      <c r="A34" s="13" t="s">
        <v>25</v>
      </c>
      <c r="B34" s="14">
        <f>SUM(B35:B47)</f>
        <v>308756.78470790817</v>
      </c>
      <c r="C34" s="14">
        <f t="shared" ref="C34:G34" si="6">SUM(C35:C47)</f>
        <v>350502.8476993824</v>
      </c>
      <c r="D34" s="14">
        <f t="shared" si="6"/>
        <v>336932.0089646281</v>
      </c>
      <c r="E34" s="14">
        <f t="shared" si="6"/>
        <v>-1700993.0161332041</v>
      </c>
      <c r="F34" s="14">
        <f t="shared" si="6"/>
        <v>280755.98717765318</v>
      </c>
      <c r="G34" s="17">
        <f t="shared" si="6"/>
        <v>527042.67516697478</v>
      </c>
    </row>
    <row r="35" spans="1:7" ht="16.350000000000001" customHeight="1" x14ac:dyDescent="0.2">
      <c r="A35" s="9" t="s">
        <v>57</v>
      </c>
      <c r="B35" s="17">
        <v>86238.181191051757</v>
      </c>
      <c r="C35" s="17">
        <v>50346.16100420132</v>
      </c>
      <c r="D35" s="14">
        <v>45363.820277066421</v>
      </c>
      <c r="E35" s="14">
        <v>-21756.312508521019</v>
      </c>
      <c r="F35" s="17">
        <v>22901.418353033812</v>
      </c>
      <c r="G35" s="17">
        <v>-16.928015748186255</v>
      </c>
    </row>
    <row r="36" spans="1:7" ht="16.350000000000001" customHeight="1" x14ac:dyDescent="0.2">
      <c r="A36" s="9" t="s">
        <v>26</v>
      </c>
      <c r="B36" s="14">
        <v>-1424.0068149451838</v>
      </c>
      <c r="C36" s="14">
        <v>801.65528613075014</v>
      </c>
      <c r="D36" s="14">
        <v>766.97383136365772</v>
      </c>
      <c r="E36" s="14">
        <v>-1707879.3906103796</v>
      </c>
      <c r="F36" s="17">
        <v>-87794.233637908663</v>
      </c>
      <c r="G36" s="17">
        <v>316727.82505307777</v>
      </c>
    </row>
    <row r="37" spans="1:7" ht="16.350000000000001" customHeight="1" x14ac:dyDescent="0.2">
      <c r="A37" s="9" t="s">
        <v>27</v>
      </c>
      <c r="B37" s="14">
        <v>64943.693665982079</v>
      </c>
      <c r="C37" s="14">
        <v>143761.75077997538</v>
      </c>
      <c r="D37" s="14">
        <v>160451.91171910818</v>
      </c>
      <c r="E37" s="14">
        <v>-73111.42609691777</v>
      </c>
      <c r="F37" s="17">
        <v>22490.395732813846</v>
      </c>
      <c r="G37" s="17">
        <v>41859.049848083116</v>
      </c>
    </row>
    <row r="38" spans="1:7" ht="16.350000000000001" customHeight="1" x14ac:dyDescent="0.2">
      <c r="A38" s="9" t="s">
        <v>28</v>
      </c>
      <c r="B38" s="14">
        <v>2009.0348903054305</v>
      </c>
      <c r="C38" s="14">
        <v>-5378.1738737520845</v>
      </c>
      <c r="D38" s="14">
        <v>-1752.5661283926463</v>
      </c>
      <c r="E38" s="14">
        <v>18965.358249438767</v>
      </c>
      <c r="F38" s="17">
        <v>730.01488717287987</v>
      </c>
      <c r="G38" s="17">
        <v>-17186.236037947041</v>
      </c>
    </row>
    <row r="39" spans="1:7" ht="16.350000000000001" customHeight="1" x14ac:dyDescent="0.2">
      <c r="A39" s="9" t="s">
        <v>29</v>
      </c>
      <c r="B39" s="14">
        <v>34526.961704032641</v>
      </c>
      <c r="C39" s="14">
        <v>35315.94489081527</v>
      </c>
      <c r="D39" s="14">
        <v>16560.693142628414</v>
      </c>
      <c r="E39" s="14">
        <v>-41977.189396847847</v>
      </c>
      <c r="F39" s="17">
        <v>-177.78794187099936</v>
      </c>
      <c r="G39" s="17">
        <v>5784.0282389802842</v>
      </c>
    </row>
    <row r="40" spans="1:7" ht="16.350000000000001" customHeight="1" x14ac:dyDescent="0.2">
      <c r="A40" s="9" t="s">
        <v>30</v>
      </c>
      <c r="B40" s="14">
        <v>17543.767744380595</v>
      </c>
      <c r="C40" s="14">
        <v>25732.387183229952</v>
      </c>
      <c r="D40" s="14">
        <v>-19818.055911517185</v>
      </c>
      <c r="E40" s="14">
        <v>-23195.701374154105</v>
      </c>
      <c r="F40" s="17">
        <v>43380.877426027058</v>
      </c>
      <c r="G40" s="17">
        <v>-50472.050494933639</v>
      </c>
    </row>
    <row r="41" spans="1:7" ht="16.350000000000001" customHeight="1" x14ac:dyDescent="0.2">
      <c r="A41" s="9" t="s">
        <v>31</v>
      </c>
      <c r="B41" s="14">
        <v>1337.3008893855551</v>
      </c>
      <c r="C41" s="14">
        <v>-401.06071076279295</v>
      </c>
      <c r="D41" s="14">
        <v>16383.632825230487</v>
      </c>
      <c r="E41" s="14">
        <v>2450.8470376202122</v>
      </c>
      <c r="F41" s="17">
        <v>10630.218484900506</v>
      </c>
      <c r="G41" s="17">
        <v>12252.236616457814</v>
      </c>
    </row>
    <row r="42" spans="1:7" ht="16.350000000000001" customHeight="1" x14ac:dyDescent="0.2">
      <c r="A42" s="9" t="s">
        <v>32</v>
      </c>
      <c r="B42" s="14">
        <v>10419.364600301649</v>
      </c>
      <c r="C42" s="14">
        <v>11141.592429953387</v>
      </c>
      <c r="D42" s="14">
        <v>1812.4184431906374</v>
      </c>
      <c r="E42" s="14">
        <v>-17494.894028666109</v>
      </c>
      <c r="F42" s="17">
        <v>2910.4597407771512</v>
      </c>
      <c r="G42" s="17">
        <v>3351.543716975601</v>
      </c>
    </row>
    <row r="43" spans="1:7" ht="16.350000000000001" customHeight="1" x14ac:dyDescent="0.2">
      <c r="A43" s="9" t="s">
        <v>33</v>
      </c>
      <c r="B43" s="14">
        <v>31352.269407335752</v>
      </c>
      <c r="C43" s="14">
        <v>41136.459293728542</v>
      </c>
      <c r="D43" s="14">
        <v>3427.1495581294134</v>
      </c>
      <c r="E43" s="14">
        <v>74546.923283280339</v>
      </c>
      <c r="F43" s="17">
        <v>60793.922936050199</v>
      </c>
      <c r="G43" s="17">
        <v>75742.441488453624</v>
      </c>
    </row>
    <row r="44" spans="1:7" ht="16.350000000000001" customHeight="1" x14ac:dyDescent="0.2">
      <c r="A44" s="9" t="s">
        <v>34</v>
      </c>
      <c r="B44" s="14">
        <v>35951.466265066192</v>
      </c>
      <c r="C44" s="14">
        <v>-1577.2427061654453</v>
      </c>
      <c r="D44" s="14">
        <v>24918.238208901603</v>
      </c>
      <c r="E44" s="14">
        <v>10992.67845617589</v>
      </c>
      <c r="F44" s="17">
        <v>-3819.9152143436404</v>
      </c>
      <c r="G44" s="17">
        <v>22359.471010529462</v>
      </c>
    </row>
    <row r="45" spans="1:7" ht="16.350000000000001" customHeight="1" x14ac:dyDescent="0.2">
      <c r="A45" s="9" t="s">
        <v>35</v>
      </c>
      <c r="B45" s="14">
        <v>20402.257068673815</v>
      </c>
      <c r="C45" s="14">
        <v>18858.076570207864</v>
      </c>
      <c r="D45" s="14">
        <v>7011.3423044368901</v>
      </c>
      <c r="E45" s="14">
        <v>5351.724762505839</v>
      </c>
      <c r="F45" s="17">
        <v>15258.796463481433</v>
      </c>
      <c r="G45" s="17">
        <v>3832.1827404607498</v>
      </c>
    </row>
    <row r="46" spans="1:7" ht="16.350000000000001" customHeight="1" x14ac:dyDescent="0.2">
      <c r="A46" s="9" t="s">
        <v>36</v>
      </c>
      <c r="B46" s="14">
        <v>29603.219233784504</v>
      </c>
      <c r="C46" s="14">
        <v>32411.605764489886</v>
      </c>
      <c r="D46" s="14">
        <v>28164.728962246052</v>
      </c>
      <c r="E46" s="14">
        <v>17906.715472829866</v>
      </c>
      <c r="F46" s="17">
        <v>24347.500169048133</v>
      </c>
      <c r="G46" s="17">
        <v>40224.104263163244</v>
      </c>
    </row>
    <row r="47" spans="1:7" ht="53.25" customHeight="1" x14ac:dyDescent="0.2">
      <c r="A47" s="16" t="s">
        <v>74</v>
      </c>
      <c r="B47" s="14">
        <v>-24146.725137446563</v>
      </c>
      <c r="C47" s="14">
        <v>-1646.3082126695895</v>
      </c>
      <c r="D47" s="14">
        <v>53641.721732236183</v>
      </c>
      <c r="E47" s="14">
        <v>54207.650620431756</v>
      </c>
      <c r="F47" s="17">
        <v>169104.31977847149</v>
      </c>
      <c r="G47" s="17">
        <v>72585.006739422068</v>
      </c>
    </row>
    <row r="48" spans="1:7" ht="15.75" customHeight="1" x14ac:dyDescent="0.2">
      <c r="A48" s="13" t="s">
        <v>37</v>
      </c>
      <c r="B48" s="14">
        <f t="shared" ref="B48:G48" si="7">SUM(B49:B57)</f>
        <v>405448.71513976622</v>
      </c>
      <c r="C48" s="14">
        <f t="shared" si="7"/>
        <v>671873.54321086092</v>
      </c>
      <c r="D48" s="14">
        <f t="shared" si="7"/>
        <v>1216447.2804983375</v>
      </c>
      <c r="E48" s="14">
        <f t="shared" si="7"/>
        <v>17725.848059082331</v>
      </c>
      <c r="F48" s="14">
        <f t="shared" si="7"/>
        <v>683252.50206540932</v>
      </c>
      <c r="G48" s="17">
        <f t="shared" si="7"/>
        <v>986906.64958997199</v>
      </c>
    </row>
    <row r="49" spans="1:7" ht="16.350000000000001" customHeight="1" x14ac:dyDescent="0.2">
      <c r="A49" s="9" t="s">
        <v>38</v>
      </c>
      <c r="B49" s="17">
        <v>-8351.6461158774218</v>
      </c>
      <c r="C49" s="17">
        <v>-109823.11799735033</v>
      </c>
      <c r="D49" s="14">
        <v>-11628.948173054281</v>
      </c>
      <c r="E49" s="14">
        <v>17622.8330885553</v>
      </c>
      <c r="F49" s="17">
        <v>-16117.015896761986</v>
      </c>
      <c r="G49" s="17">
        <v>-1344.5303846086899</v>
      </c>
    </row>
    <row r="50" spans="1:7" ht="16.350000000000001" customHeight="1" x14ac:dyDescent="0.2">
      <c r="A50" s="9" t="s">
        <v>39</v>
      </c>
      <c r="B50" s="14">
        <v>-293.21183574999998</v>
      </c>
      <c r="C50" s="14">
        <v>-17.289118063088289</v>
      </c>
      <c r="D50" s="14">
        <v>3844.5221903935844</v>
      </c>
      <c r="E50" s="14">
        <v>273.56804851322005</v>
      </c>
      <c r="F50" s="17">
        <v>-3921.8234158848613</v>
      </c>
      <c r="G50" s="17">
        <v>-419.07939979964715</v>
      </c>
    </row>
    <row r="51" spans="1:7" ht="16.350000000000001" customHeight="1" x14ac:dyDescent="0.2">
      <c r="A51" s="9" t="s">
        <v>40</v>
      </c>
      <c r="B51" s="17">
        <v>-50101.742406011879</v>
      </c>
      <c r="C51" s="17">
        <v>-215438.25960333573</v>
      </c>
      <c r="D51" s="14">
        <v>76608.327912244436</v>
      </c>
      <c r="E51" s="14">
        <v>-266921.18868448643</v>
      </c>
      <c r="F51" s="17">
        <v>104007.33688549796</v>
      </c>
      <c r="G51" s="17">
        <v>152252.70502309749</v>
      </c>
    </row>
    <row r="52" spans="1:7" ht="16.350000000000001" customHeight="1" x14ac:dyDescent="0.2">
      <c r="A52" s="9" t="s">
        <v>41</v>
      </c>
      <c r="B52" s="14">
        <v>15591.267221439766</v>
      </c>
      <c r="C52" s="14">
        <v>-40203.214811707003</v>
      </c>
      <c r="D52" s="14">
        <v>6582.3986456775874</v>
      </c>
      <c r="E52" s="14">
        <v>130.01453318374894</v>
      </c>
      <c r="F52" s="17">
        <v>6611.5701434007951</v>
      </c>
      <c r="G52" s="17">
        <v>-2651.3450752652343</v>
      </c>
    </row>
    <row r="53" spans="1:7" ht="16.350000000000001" customHeight="1" x14ac:dyDescent="0.2">
      <c r="A53" s="9" t="s">
        <v>42</v>
      </c>
      <c r="B53" s="14">
        <v>346394.90565535187</v>
      </c>
      <c r="C53" s="14">
        <v>916414.44682266854</v>
      </c>
      <c r="D53" s="14">
        <v>780083.76268249401</v>
      </c>
      <c r="E53" s="14">
        <v>356984.91398917406</v>
      </c>
      <c r="F53" s="17">
        <v>588556.08846566849</v>
      </c>
      <c r="G53" s="17">
        <v>775564.89673753502</v>
      </c>
    </row>
    <row r="54" spans="1:7" ht="16.350000000000001" customHeight="1" x14ac:dyDescent="0.2">
      <c r="A54" s="9" t="s">
        <v>43</v>
      </c>
      <c r="B54" s="14">
        <v>22359.915709881614</v>
      </c>
      <c r="C54" s="14">
        <v>23010.460153464501</v>
      </c>
      <c r="D54" s="14">
        <v>226274.15761860268</v>
      </c>
      <c r="E54" s="14">
        <v>38057.147920190677</v>
      </c>
      <c r="F54" s="17">
        <v>3968.4421887249673</v>
      </c>
      <c r="G54" s="17">
        <v>48367.117942433826</v>
      </c>
    </row>
    <row r="55" spans="1:7" ht="16.350000000000001" customHeight="1" x14ac:dyDescent="0.2">
      <c r="A55" s="9" t="s">
        <v>44</v>
      </c>
      <c r="B55" s="14">
        <v>30833.530229539239</v>
      </c>
      <c r="C55" s="14">
        <v>2387.8730458753571</v>
      </c>
      <c r="D55" s="14">
        <v>18701.772114613868</v>
      </c>
      <c r="E55" s="14">
        <v>-57319.872159861843</v>
      </c>
      <c r="F55" s="17">
        <v>2669.5603307368137</v>
      </c>
      <c r="G55" s="17">
        <v>13198.489998774457</v>
      </c>
    </row>
    <row r="56" spans="1:7" ht="16.350000000000001" customHeight="1" x14ac:dyDescent="0.2">
      <c r="A56" s="9" t="s">
        <v>66</v>
      </c>
      <c r="B56" s="14">
        <v>-3063.0763760959999</v>
      </c>
      <c r="C56" s="14">
        <v>1055.9160964259731</v>
      </c>
      <c r="D56" s="14">
        <v>678.79295100969375</v>
      </c>
      <c r="E56" s="14">
        <v>-38.472346421944764</v>
      </c>
      <c r="F56" s="17">
        <v>16.970368334141732</v>
      </c>
      <c r="G56" s="17">
        <v>-182.84949436574107</v>
      </c>
    </row>
    <row r="57" spans="1:7" ht="16.350000000000001" customHeight="1" x14ac:dyDescent="0.2">
      <c r="A57" s="9" t="s">
        <v>45</v>
      </c>
      <c r="B57" s="14">
        <v>52078.773057288941</v>
      </c>
      <c r="C57" s="14">
        <v>94486.728622882714</v>
      </c>
      <c r="D57" s="14">
        <v>115302.49455635594</v>
      </c>
      <c r="E57" s="14">
        <v>-71063.096329764448</v>
      </c>
      <c r="F57" s="17">
        <v>-2538.627004306989</v>
      </c>
      <c r="G57" s="17">
        <v>2121.2442421705273</v>
      </c>
    </row>
    <row r="58" spans="1:7" ht="18" customHeight="1" x14ac:dyDescent="0.2">
      <c r="A58" s="12" t="s">
        <v>46</v>
      </c>
      <c r="B58" s="11">
        <f t="shared" ref="B58:G58" si="8">B59+B62+B66</f>
        <v>302315.83734433039</v>
      </c>
      <c r="C58" s="11">
        <f t="shared" si="8"/>
        <v>415233.29162660835</v>
      </c>
      <c r="D58" s="11">
        <f t="shared" si="8"/>
        <v>-246928.56879416201</v>
      </c>
      <c r="E58" s="11">
        <f t="shared" si="8"/>
        <v>-120721.13245813438</v>
      </c>
      <c r="F58" s="11">
        <f t="shared" si="8"/>
        <v>161156.77600826905</v>
      </c>
      <c r="G58" s="30">
        <f t="shared" si="8"/>
        <v>272442.96160327207</v>
      </c>
    </row>
    <row r="59" spans="1:7" ht="17.100000000000001" customHeight="1" x14ac:dyDescent="0.2">
      <c r="A59" s="13" t="s">
        <v>47</v>
      </c>
      <c r="B59" s="17">
        <f>SUM(B60)</f>
        <v>1779.4657511346752</v>
      </c>
      <c r="C59" s="17">
        <f t="shared" ref="C59:G59" si="9">SUM(C60)</f>
        <v>12367.063901368901</v>
      </c>
      <c r="D59" s="17">
        <f t="shared" si="9"/>
        <v>-2548.3455557837747</v>
      </c>
      <c r="E59" s="17">
        <f t="shared" si="9"/>
        <v>378.78241732155197</v>
      </c>
      <c r="F59" s="17">
        <f t="shared" si="9"/>
        <v>430.58988618538865</v>
      </c>
      <c r="G59" s="17">
        <f t="shared" si="9"/>
        <v>454.7885888159467</v>
      </c>
    </row>
    <row r="60" spans="1:7" ht="16.350000000000001" customHeight="1" x14ac:dyDescent="0.2">
      <c r="A60" s="9" t="s">
        <v>48</v>
      </c>
      <c r="B60" s="14">
        <v>1779.4657511346752</v>
      </c>
      <c r="C60" s="14">
        <v>12367.063901368901</v>
      </c>
      <c r="D60" s="14">
        <v>-2548.3455557837747</v>
      </c>
      <c r="E60" s="14">
        <v>378.78241732155197</v>
      </c>
      <c r="F60" s="17">
        <v>430.58988618538865</v>
      </c>
      <c r="G60" s="17">
        <v>454.7885888159467</v>
      </c>
    </row>
    <row r="61" spans="1:7" ht="16.350000000000001" customHeight="1" x14ac:dyDescent="0.2">
      <c r="A61" s="12" t="s">
        <v>73</v>
      </c>
      <c r="B61" s="14"/>
      <c r="C61" s="14"/>
      <c r="D61" s="14"/>
      <c r="E61" s="14"/>
      <c r="F61" s="17"/>
      <c r="G61" s="17"/>
    </row>
    <row r="62" spans="1:7" ht="15.75" customHeight="1" x14ac:dyDescent="0.2">
      <c r="A62" s="13" t="s">
        <v>49</v>
      </c>
      <c r="B62" s="14">
        <f t="shared" ref="B62:G62" si="10">SUM(B63:B65)</f>
        <v>-4102.2392729791245</v>
      </c>
      <c r="C62" s="14">
        <f t="shared" si="10"/>
        <v>157463.8167898737</v>
      </c>
      <c r="D62" s="14">
        <f t="shared" si="10"/>
        <v>-107531.6680209625</v>
      </c>
      <c r="E62" s="14">
        <f t="shared" si="10"/>
        <v>70813.937106587662</v>
      </c>
      <c r="F62" s="14">
        <f t="shared" si="10"/>
        <v>44846.313440632126</v>
      </c>
      <c r="G62" s="17">
        <f t="shared" si="10"/>
        <v>40067.661742888464</v>
      </c>
    </row>
    <row r="63" spans="1:7" ht="16.350000000000001" customHeight="1" x14ac:dyDescent="0.2">
      <c r="A63" s="9" t="s">
        <v>50</v>
      </c>
      <c r="B63" s="14">
        <v>12.846097410952467</v>
      </c>
      <c r="C63" s="14">
        <v>-895.14365294439983</v>
      </c>
      <c r="D63" s="14">
        <v>-9536.2564981185897</v>
      </c>
      <c r="E63" s="14">
        <v>-3041.0908143155557</v>
      </c>
      <c r="F63" s="17">
        <v>30454.366196949581</v>
      </c>
      <c r="G63" s="17">
        <v>3814.6542358620513</v>
      </c>
    </row>
    <row r="64" spans="1:7" ht="16.350000000000001" customHeight="1" x14ac:dyDescent="0.2">
      <c r="A64" s="16" t="s">
        <v>51</v>
      </c>
      <c r="B64" s="14">
        <v>-3761.3045907100773</v>
      </c>
      <c r="C64" s="14">
        <v>117314.17321576737</v>
      </c>
      <c r="D64" s="14">
        <v>-56685.340707760828</v>
      </c>
      <c r="E64" s="14">
        <v>73514.556476669619</v>
      </c>
      <c r="F64" s="17">
        <v>14069.170615453648</v>
      </c>
      <c r="G64" s="17">
        <v>35611.03314132071</v>
      </c>
    </row>
    <row r="65" spans="1:7" ht="16.350000000000001" customHeight="1" x14ac:dyDescent="0.2">
      <c r="A65" s="9" t="s">
        <v>56</v>
      </c>
      <c r="B65" s="14">
        <v>-353.78077967999957</v>
      </c>
      <c r="C65" s="14">
        <v>41044.787227050729</v>
      </c>
      <c r="D65" s="14">
        <v>-41310.070815083098</v>
      </c>
      <c r="E65" s="14">
        <v>340.47144423359578</v>
      </c>
      <c r="F65" s="17">
        <v>322.77662822889931</v>
      </c>
      <c r="G65" s="17">
        <v>641.97436570570665</v>
      </c>
    </row>
    <row r="66" spans="1:7" ht="17.100000000000001" customHeight="1" x14ac:dyDescent="0.2">
      <c r="A66" s="13" t="s">
        <v>52</v>
      </c>
      <c r="B66" s="14">
        <f>SUM(B67:B71)</f>
        <v>304638.61086617486</v>
      </c>
      <c r="C66" s="14">
        <f t="shared" ref="C66:G66" si="11">SUM(C67:C71)</f>
        <v>245402.41093536571</v>
      </c>
      <c r="D66" s="14">
        <f t="shared" si="11"/>
        <v>-136848.55521741573</v>
      </c>
      <c r="E66" s="14">
        <f t="shared" si="11"/>
        <v>-191913.85198204359</v>
      </c>
      <c r="F66" s="14">
        <f t="shared" si="11"/>
        <v>115879.87268145154</v>
      </c>
      <c r="G66" s="17">
        <f t="shared" si="11"/>
        <v>231920.51127156767</v>
      </c>
    </row>
    <row r="67" spans="1:7" ht="16.350000000000001" customHeight="1" x14ac:dyDescent="0.2">
      <c r="A67" s="9" t="s">
        <v>58</v>
      </c>
      <c r="B67" s="14">
        <v>-28319.609970183777</v>
      </c>
      <c r="C67" s="14">
        <v>-612.96473834287883</v>
      </c>
      <c r="D67" s="14">
        <v>-5004.021558442244</v>
      </c>
      <c r="E67" s="14">
        <v>2178.9514854738577</v>
      </c>
      <c r="F67" s="17">
        <v>12476.380024544211</v>
      </c>
      <c r="G67" s="17">
        <v>-876.41398941992543</v>
      </c>
    </row>
    <row r="68" spans="1:7" ht="16.350000000000001" customHeight="1" x14ac:dyDescent="0.2">
      <c r="A68" s="9" t="s">
        <v>59</v>
      </c>
      <c r="B68" s="14">
        <v>49227.003914481764</v>
      </c>
      <c r="C68" s="14">
        <v>27868.277953845329</v>
      </c>
      <c r="D68" s="14">
        <v>42123.248106684056</v>
      </c>
      <c r="E68" s="14">
        <v>-64969.16446626078</v>
      </c>
      <c r="F68" s="17">
        <v>93815.465096413041</v>
      </c>
      <c r="G68" s="17">
        <v>50980.995112442914</v>
      </c>
    </row>
    <row r="69" spans="1:7" ht="16.350000000000001" customHeight="1" x14ac:dyDescent="0.2">
      <c r="A69" s="9" t="s">
        <v>53</v>
      </c>
      <c r="B69" s="14">
        <v>-48853.37174149241</v>
      </c>
      <c r="C69" s="14">
        <v>-16947.683688845143</v>
      </c>
      <c r="D69" s="14">
        <v>-386626.02419679915</v>
      </c>
      <c r="E69" s="14">
        <v>-185249.46206091763</v>
      </c>
      <c r="F69" s="17">
        <v>-95860.172320271959</v>
      </c>
      <c r="G69" s="17">
        <v>53106.34564866931</v>
      </c>
    </row>
    <row r="70" spans="1:7" ht="16.350000000000001" customHeight="1" x14ac:dyDescent="0.2">
      <c r="A70" s="9" t="s">
        <v>54</v>
      </c>
      <c r="B70" s="14">
        <v>-42637.66723587185</v>
      </c>
      <c r="C70" s="14">
        <v>37409.691565878798</v>
      </c>
      <c r="D70" s="14">
        <v>20780.972011351965</v>
      </c>
      <c r="E70" s="14">
        <v>-4512.8942848434071</v>
      </c>
      <c r="F70" s="17">
        <v>21174.143994010094</v>
      </c>
      <c r="G70" s="17">
        <v>30198.584015324283</v>
      </c>
    </row>
    <row r="71" spans="1:7" ht="16.350000000000001" customHeight="1" x14ac:dyDescent="0.2">
      <c r="A71" s="9" t="s">
        <v>55</v>
      </c>
      <c r="B71" s="14">
        <v>375222.25589924114</v>
      </c>
      <c r="C71" s="14">
        <v>197685.08984282962</v>
      </c>
      <c r="D71" s="14">
        <v>191877.27041978965</v>
      </c>
      <c r="E71" s="14">
        <v>60638.717344504359</v>
      </c>
      <c r="F71" s="17">
        <v>84274.055886756149</v>
      </c>
      <c r="G71" s="17">
        <v>98511.000484551085</v>
      </c>
    </row>
    <row r="72" spans="1:7" ht="28.5" customHeight="1" x14ac:dyDescent="0.2">
      <c r="A72" s="31" t="s">
        <v>68</v>
      </c>
      <c r="B72" s="14">
        <v>241819.52976874879</v>
      </c>
      <c r="C72" s="14">
        <v>56715.939903266895</v>
      </c>
      <c r="D72" s="32">
        <v>4329.3496262166518</v>
      </c>
      <c r="E72" s="32">
        <v>10555.468926913001</v>
      </c>
      <c r="F72" s="32">
        <v>-132041.24212298679</v>
      </c>
      <c r="G72" s="17">
        <v>9000.0536782578311</v>
      </c>
    </row>
    <row r="73" spans="1:7" ht="6" customHeight="1" x14ac:dyDescent="0.2">
      <c r="A73" s="33"/>
      <c r="B73" s="27"/>
      <c r="C73" s="27"/>
      <c r="D73" s="29"/>
      <c r="E73" s="29"/>
      <c r="F73" s="29"/>
      <c r="G73" s="28"/>
    </row>
    <row r="74" spans="1:7" ht="6" customHeight="1" x14ac:dyDescent="0.2">
      <c r="B74" s="26"/>
      <c r="C74" s="26"/>
      <c r="D74" s="23"/>
      <c r="E74" s="23"/>
      <c r="F74" s="23"/>
      <c r="G74" s="34"/>
    </row>
    <row r="75" spans="1:7" x14ac:dyDescent="0.2">
      <c r="A75" s="1" t="s">
        <v>65</v>
      </c>
      <c r="B75" s="25"/>
      <c r="C75" s="25"/>
      <c r="G75" s="25"/>
    </row>
    <row r="76" spans="1:7" x14ac:dyDescent="0.2">
      <c r="A76" s="1" t="s">
        <v>72</v>
      </c>
    </row>
    <row r="77" spans="1:7" x14ac:dyDescent="0.2">
      <c r="A77" s="1" t="s">
        <v>3</v>
      </c>
    </row>
  </sheetData>
  <mergeCells count="7">
    <mergeCell ref="B8:G8"/>
    <mergeCell ref="B9:G9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ignoredErrors>
    <ignoredError sqref="B66:G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2023-11-29T15:42:17Z</cp:lastPrinted>
  <dcterms:created xsi:type="dcterms:W3CDTF">2018-11-26T14:54:11Z</dcterms:created>
  <dcterms:modified xsi:type="dcterms:W3CDTF">2023-11-29T17:16:18Z</dcterms:modified>
</cp:coreProperties>
</file>